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<sst xmlns="http://schemas.openxmlformats.org/spreadsheetml/2006/main" count="46" uniqueCount="39">
  <si>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ATTENTION:</t>
  </si>
  <si>
    <t>Seules les cases bleues doivent être complétées</t>
  </si>
  <si>
    <t>Situation actuelle</t>
  </si>
  <si>
    <t>Évolutions possibles</t>
  </si>
  <si>
    <t>Situation 1</t>
  </si>
  <si>
    <t>Situation 2</t>
  </si>
  <si>
    <t>Situation 3</t>
  </si>
  <si>
    <t>Pondération</t>
  </si>
  <si>
    <t>STS</t>
  </si>
  <si>
    <t>Classe entière</t>
  </si>
  <si>
    <t>Nbre total d'heures dédoublées</t>
  </si>
  <si>
    <t>Voie générale et techno</t>
  </si>
  <si>
    <t>2nde GT</t>
  </si>
  <si>
    <t>1ère</t>
  </si>
  <si>
    <t>Tle</t>
  </si>
  <si>
    <t>Voie pro</t>
  </si>
  <si>
    <t>2de pro</t>
  </si>
  <si>
    <t>1ère pro</t>
  </si>
  <si>
    <t>Tle pro</t>
  </si>
  <si>
    <t>CAPA1</t>
  </si>
  <si>
    <t>CAPA2</t>
  </si>
  <si>
    <t>4eme 3eme</t>
  </si>
  <si>
    <t>Pondération totale(hors BTS)</t>
  </si>
  <si>
    <t>Pondération retenue (hors BTS)</t>
  </si>
  <si>
    <t>Face à face élève</t>
  </si>
  <si>
    <t>Majoration effectif faible</t>
  </si>
  <si>
    <t>Minoration effectif pléthorique</t>
  </si>
  <si>
    <t>Heure de chaire</t>
  </si>
  <si>
    <t>Décharge statutaire - Autres services</t>
  </si>
  <si>
    <t>Mon temps de service</t>
  </si>
  <si>
    <t>Situation à l'EN à la rentrée 2015</t>
  </si>
  <si>
    <t>Toutes les heures d'enseignement sont équivalentes : classe entière, TD, TP, en atelier.</t>
  </si>
  <si>
    <t>La taille des classes et des groupes n'intervient plus dans le calcul des services.</t>
  </si>
  <si>
    <t>Pondération de 1,25 en STS</t>
  </si>
  <si>
    <t>Pondération de 1,1 en 1ère et Tle des voies générale et technologique</t>
  </si>
  <si>
    <t>Idem situation 1</t>
  </si>
  <si>
    <t>+ extension pondération 1,1 en voie pro (1ère et Tle)</t>
  </si>
  <si>
    <t>+ extension pondération 1,1 en voie pro (2nde, 1ère et Tle)</t>
  </si>
  <si>
    <t>+ extension pondération en cycle CAPA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</si>
</sst>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һ.-46D]"/>
    <numFmt numFmtId="166" formatCode="_-* #,##0\ [$һ.-46D]_-;\-* #,##0\ [$һ.-46D]_-;_-* &quot;- &quot;[$һ.-46D]_-;_-@_-"/>
    <numFmt numFmtId="167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60"/>
      <name val="Calibri"/>
      <family val="2"/>
    </font>
    <font>
      <b/>
      <i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0" fillId="0" borderId="5" xfId="0" applyBorder="1" applyAlignment="1">
      <alignment/>
    </xf>
    <xf numFmtId="164" fontId="6" fillId="0" borderId="6" xfId="0" applyFont="1" applyBorder="1" applyAlignment="1">
      <alignment/>
    </xf>
    <xf numFmtId="164" fontId="0" fillId="0" borderId="7" xfId="0" applyBorder="1" applyAlignment="1">
      <alignment/>
    </xf>
    <xf numFmtId="164" fontId="6" fillId="0" borderId="8" xfId="0" applyFont="1" applyBorder="1" applyAlignment="1">
      <alignment/>
    </xf>
    <xf numFmtId="164" fontId="0" fillId="0" borderId="9" xfId="0" applyBorder="1" applyAlignment="1">
      <alignment/>
    </xf>
    <xf numFmtId="164" fontId="6" fillId="0" borderId="10" xfId="0" applyFont="1" applyBorder="1" applyAlignment="1">
      <alignment/>
    </xf>
    <xf numFmtId="164" fontId="7" fillId="0" borderId="11" xfId="0" applyFont="1" applyBorder="1" applyAlignment="1">
      <alignment horizontal="center" wrapText="1"/>
    </xf>
    <xf numFmtId="164" fontId="7" fillId="0" borderId="12" xfId="0" applyFont="1" applyBorder="1" applyAlignment="1">
      <alignment/>
    </xf>
    <xf numFmtId="165" fontId="0" fillId="2" borderId="11" xfId="0" applyNumberFormat="1" applyFill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4" xfId="0" applyNumberFormat="1" applyBorder="1" applyAlignment="1">
      <alignment/>
    </xf>
    <xf numFmtId="164" fontId="7" fillId="0" borderId="15" xfId="0" applyFont="1" applyBorder="1" applyAlignment="1">
      <alignment/>
    </xf>
    <xf numFmtId="165" fontId="0" fillId="2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4" fontId="7" fillId="0" borderId="16" xfId="0" applyFont="1" applyBorder="1" applyAlignment="1">
      <alignment horizontal="center" wrapText="1"/>
    </xf>
    <xf numFmtId="165" fontId="0" fillId="2" borderId="20" xfId="0" applyNumberFormat="1" applyFill="1" applyBorder="1" applyAlignment="1">
      <alignment horizontal="center"/>
    </xf>
    <xf numFmtId="165" fontId="0" fillId="3" borderId="15" xfId="0" applyNumberFormat="1" applyFill="1" applyBorder="1" applyAlignment="1">
      <alignment horizontal="center"/>
    </xf>
    <xf numFmtId="165" fontId="0" fillId="0" borderId="15" xfId="0" applyNumberFormat="1" applyBorder="1" applyAlignment="1">
      <alignment/>
    </xf>
    <xf numFmtId="165" fontId="0" fillId="0" borderId="2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4" fontId="7" fillId="0" borderId="16" xfId="0" applyFont="1" applyBorder="1" applyAlignment="1">
      <alignment horizontal="center" vertical="center" wrapText="1"/>
    </xf>
    <xf numFmtId="165" fontId="0" fillId="2" borderId="20" xfId="0" applyNumberFormat="1" applyFill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4" fontId="7" fillId="0" borderId="22" xfId="0" applyFont="1" applyBorder="1" applyAlignment="1">
      <alignment horizontal="center" wrapText="1"/>
    </xf>
    <xf numFmtId="165" fontId="0" fillId="0" borderId="22" xfId="0" applyNumberFormat="1" applyBorder="1" applyAlignment="1">
      <alignment horizontal="right"/>
    </xf>
    <xf numFmtId="165" fontId="0" fillId="0" borderId="21" xfId="0" applyNumberFormat="1" applyBorder="1" applyAlignment="1">
      <alignment horizontal="right"/>
    </xf>
    <xf numFmtId="165" fontId="0" fillId="4" borderId="16" xfId="0" applyNumberFormat="1" applyFill="1" applyBorder="1" applyAlignment="1">
      <alignment/>
    </xf>
    <xf numFmtId="165" fontId="0" fillId="2" borderId="16" xfId="0" applyNumberFormat="1" applyFill="1" applyBorder="1" applyAlignment="1">
      <alignment horizontal="center"/>
    </xf>
    <xf numFmtId="164" fontId="7" fillId="0" borderId="22" xfId="0" applyFont="1" applyBorder="1" applyAlignment="1">
      <alignment horizontal="center"/>
    </xf>
    <xf numFmtId="164" fontId="7" fillId="0" borderId="23" xfId="0" applyFont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4" fontId="8" fillId="0" borderId="1" xfId="0" applyFont="1" applyBorder="1" applyAlignment="1">
      <alignment horizontal="center" vertical="center" wrapText="1"/>
    </xf>
    <xf numFmtId="165" fontId="9" fillId="0" borderId="27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4" fontId="8" fillId="0" borderId="0" xfId="0" applyFont="1" applyAlignment="1">
      <alignment/>
    </xf>
    <xf numFmtId="166" fontId="0" fillId="0" borderId="0" xfId="0" applyNumberFormat="1" applyAlignment="1">
      <alignment/>
    </xf>
    <xf numFmtId="164" fontId="10" fillId="0" borderId="0" xfId="0" applyFont="1" applyAlignment="1">
      <alignment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24" sqref="A24"/>
    </sheetView>
  </sheetViews>
  <sheetFormatPr defaultColWidth="11.421875" defaultRowHeight="15"/>
  <cols>
    <col min="2" max="2" width="28.421875" style="0" customWidth="1"/>
    <col min="3" max="10" width="9.421875" style="0" customWidth="1"/>
  </cols>
  <sheetData>
    <row r="1" spans="1:5" s="2" customFormat="1" ht="28.5">
      <c r="A1" s="1" t="s">
        <v>0</v>
      </c>
      <c r="C1" s="3" t="s">
        <v>1</v>
      </c>
      <c r="D1" s="1"/>
      <c r="E1" s="1"/>
    </row>
    <row r="2" ht="6" customHeight="1"/>
    <row r="3" spans="2:10" ht="15.75">
      <c r="B3" s="4"/>
      <c r="C3" s="5" t="s">
        <v>2</v>
      </c>
      <c r="D3" s="5"/>
      <c r="E3" s="6" t="s">
        <v>3</v>
      </c>
      <c r="F3" s="6"/>
      <c r="G3" s="6"/>
      <c r="H3" s="6"/>
      <c r="I3" s="6"/>
      <c r="J3" s="6"/>
    </row>
    <row r="4" spans="3:10" ht="15.75">
      <c r="C4" s="5"/>
      <c r="D4" s="5"/>
      <c r="E4" s="7" t="s">
        <v>4</v>
      </c>
      <c r="F4" s="7"/>
      <c r="G4" s="8" t="s">
        <v>5</v>
      </c>
      <c r="H4" s="8"/>
      <c r="I4" s="7" t="s">
        <v>6</v>
      </c>
      <c r="J4" s="7"/>
    </row>
    <row r="5" spans="3:10" ht="15">
      <c r="C5" s="9"/>
      <c r="D5" s="10" t="s">
        <v>7</v>
      </c>
      <c r="E5" s="11"/>
      <c r="F5" s="12" t="s">
        <v>7</v>
      </c>
      <c r="G5" s="13"/>
      <c r="H5" s="14" t="s">
        <v>7</v>
      </c>
      <c r="I5" s="11"/>
      <c r="J5" s="12" t="s">
        <v>7</v>
      </c>
    </row>
    <row r="6" spans="1:10" ht="15.75" customHeight="1">
      <c r="A6" s="15" t="s">
        <v>8</v>
      </c>
      <c r="B6" s="16" t="s">
        <v>9</v>
      </c>
      <c r="C6" s="17">
        <v>1</v>
      </c>
      <c r="D6" s="18">
        <f>C6*0.25</f>
        <v>0.25</v>
      </c>
      <c r="E6" s="19">
        <f aca="true" t="shared" si="0" ref="E6:E16">C6</f>
        <v>1</v>
      </c>
      <c r="F6" s="20">
        <f>E6*0.25</f>
        <v>0.25</v>
      </c>
      <c r="G6" s="21">
        <f aca="true" t="shared" si="1" ref="G6:G16">C6</f>
        <v>1</v>
      </c>
      <c r="H6" s="18">
        <f>C6*0.25</f>
        <v>0.25</v>
      </c>
      <c r="I6" s="19">
        <f aca="true" t="shared" si="2" ref="I6:I15">G6</f>
        <v>1</v>
      </c>
      <c r="J6" s="20">
        <f>I6*0.25</f>
        <v>0.25</v>
      </c>
    </row>
    <row r="7" spans="1:10" ht="15">
      <c r="A7" s="15"/>
      <c r="B7" s="22" t="s">
        <v>10</v>
      </c>
      <c r="C7" s="23">
        <v>2</v>
      </c>
      <c r="D7" s="18">
        <f>C7*0.125</f>
        <v>0.25</v>
      </c>
      <c r="E7" s="24">
        <f t="shared" si="0"/>
        <v>2</v>
      </c>
      <c r="F7" s="25">
        <f>E7*0.25</f>
        <v>0.5</v>
      </c>
      <c r="G7" s="26">
        <f t="shared" si="1"/>
        <v>2</v>
      </c>
      <c r="H7" s="27">
        <f>C7*0.25</f>
        <v>0.5</v>
      </c>
      <c r="I7" s="24">
        <f t="shared" si="2"/>
        <v>2</v>
      </c>
      <c r="J7" s="20">
        <f>I7*0.25</f>
        <v>0.5</v>
      </c>
    </row>
    <row r="8" spans="1:10" ht="15.75" customHeight="1">
      <c r="A8" s="28" t="s">
        <v>11</v>
      </c>
      <c r="B8" s="22" t="s">
        <v>12</v>
      </c>
      <c r="C8" s="29">
        <v>0</v>
      </c>
      <c r="D8" s="29"/>
      <c r="E8" s="24">
        <f t="shared" si="0"/>
        <v>0</v>
      </c>
      <c r="F8" s="30"/>
      <c r="G8" s="26">
        <f t="shared" si="1"/>
        <v>0</v>
      </c>
      <c r="H8" s="30"/>
      <c r="I8" s="24">
        <f t="shared" si="2"/>
        <v>0</v>
      </c>
      <c r="J8" s="30"/>
    </row>
    <row r="9" spans="1:10" ht="15">
      <c r="A9" s="28"/>
      <c r="B9" s="22" t="s">
        <v>13</v>
      </c>
      <c r="C9" s="29">
        <v>4</v>
      </c>
      <c r="D9" s="29"/>
      <c r="E9" s="24">
        <f t="shared" si="0"/>
        <v>4</v>
      </c>
      <c r="F9" s="25">
        <f>E9*0.1</f>
        <v>0.4</v>
      </c>
      <c r="G9" s="26">
        <f t="shared" si="1"/>
        <v>4</v>
      </c>
      <c r="H9" s="27">
        <f>C9*0.1</f>
        <v>0.4</v>
      </c>
      <c r="I9" s="24">
        <f t="shared" si="2"/>
        <v>4</v>
      </c>
      <c r="J9" s="31">
        <f aca="true" t="shared" si="3" ref="J9:J15">I9*0.1</f>
        <v>0.4</v>
      </c>
    </row>
    <row r="10" spans="1:10" ht="15">
      <c r="A10" s="28"/>
      <c r="B10" s="22" t="s">
        <v>14</v>
      </c>
      <c r="C10" s="29">
        <v>0</v>
      </c>
      <c r="D10" s="29"/>
      <c r="E10" s="24">
        <f t="shared" si="0"/>
        <v>0</v>
      </c>
      <c r="F10" s="25">
        <f>E10*0.1</f>
        <v>0</v>
      </c>
      <c r="G10" s="26">
        <f t="shared" si="1"/>
        <v>0</v>
      </c>
      <c r="H10" s="27">
        <f>C10*0.1</f>
        <v>0</v>
      </c>
      <c r="I10" s="24">
        <f t="shared" si="2"/>
        <v>0</v>
      </c>
      <c r="J10" s="31">
        <f t="shared" si="3"/>
        <v>0</v>
      </c>
    </row>
    <row r="11" spans="1:10" ht="15" customHeight="1">
      <c r="A11" s="28" t="s">
        <v>15</v>
      </c>
      <c r="B11" s="22" t="s">
        <v>16</v>
      </c>
      <c r="C11" s="29">
        <v>2</v>
      </c>
      <c r="D11" s="29"/>
      <c r="E11" s="32">
        <f t="shared" si="0"/>
        <v>2</v>
      </c>
      <c r="F11" s="30"/>
      <c r="G11" s="33">
        <f t="shared" si="1"/>
        <v>2</v>
      </c>
      <c r="H11" s="30"/>
      <c r="I11" s="32">
        <f t="shared" si="2"/>
        <v>2</v>
      </c>
      <c r="J11" s="31">
        <f t="shared" si="3"/>
        <v>0.2</v>
      </c>
    </row>
    <row r="12" spans="1:10" ht="15">
      <c r="A12" s="28"/>
      <c r="B12" s="22" t="s">
        <v>17</v>
      </c>
      <c r="C12" s="29">
        <v>3</v>
      </c>
      <c r="D12" s="29"/>
      <c r="E12" s="32">
        <f t="shared" si="0"/>
        <v>3</v>
      </c>
      <c r="F12" s="30"/>
      <c r="G12" s="33">
        <f t="shared" si="1"/>
        <v>3</v>
      </c>
      <c r="H12" s="27">
        <f>C12*0.1</f>
        <v>0.30000000000000004</v>
      </c>
      <c r="I12" s="32">
        <f t="shared" si="2"/>
        <v>3</v>
      </c>
      <c r="J12" s="31">
        <f t="shared" si="3"/>
        <v>0.30000000000000004</v>
      </c>
    </row>
    <row r="13" spans="1:10" ht="15">
      <c r="A13" s="28"/>
      <c r="B13" s="22" t="s">
        <v>18</v>
      </c>
      <c r="C13" s="29">
        <v>2</v>
      </c>
      <c r="D13" s="29"/>
      <c r="E13" s="32">
        <f t="shared" si="0"/>
        <v>2</v>
      </c>
      <c r="F13" s="30"/>
      <c r="G13" s="33">
        <f t="shared" si="1"/>
        <v>2</v>
      </c>
      <c r="H13" s="27">
        <f>C13*0.1</f>
        <v>0.2</v>
      </c>
      <c r="I13" s="32">
        <f t="shared" si="2"/>
        <v>2</v>
      </c>
      <c r="J13" s="31">
        <f t="shared" si="3"/>
        <v>0.2</v>
      </c>
    </row>
    <row r="14" spans="1:10" ht="15">
      <c r="A14" s="28"/>
      <c r="B14" s="22" t="s">
        <v>19</v>
      </c>
      <c r="C14" s="29">
        <v>2</v>
      </c>
      <c r="D14" s="29"/>
      <c r="E14" s="32">
        <f t="shared" si="0"/>
        <v>2</v>
      </c>
      <c r="F14" s="30"/>
      <c r="G14" s="33">
        <f t="shared" si="1"/>
        <v>2</v>
      </c>
      <c r="H14" s="30"/>
      <c r="I14" s="32">
        <f t="shared" si="2"/>
        <v>2</v>
      </c>
      <c r="J14" s="31">
        <f t="shared" si="3"/>
        <v>0.2</v>
      </c>
    </row>
    <row r="15" spans="1:10" ht="15">
      <c r="A15" s="28"/>
      <c r="B15" s="22" t="s">
        <v>20</v>
      </c>
      <c r="C15" s="29">
        <v>1</v>
      </c>
      <c r="D15" s="29"/>
      <c r="E15" s="32">
        <f t="shared" si="0"/>
        <v>1</v>
      </c>
      <c r="F15" s="30"/>
      <c r="G15" s="33">
        <f t="shared" si="1"/>
        <v>1</v>
      </c>
      <c r="H15" s="30"/>
      <c r="I15" s="32">
        <f t="shared" si="2"/>
        <v>1</v>
      </c>
      <c r="J15" s="31">
        <f t="shared" si="3"/>
        <v>0.1</v>
      </c>
    </row>
    <row r="16" spans="1:10" ht="15.75" customHeight="1">
      <c r="A16" s="34" t="s">
        <v>21</v>
      </c>
      <c r="B16" s="34"/>
      <c r="C16" s="35">
        <v>0</v>
      </c>
      <c r="D16" s="35"/>
      <c r="E16" s="36">
        <f t="shared" si="0"/>
        <v>0</v>
      </c>
      <c r="F16" s="36"/>
      <c r="G16" s="37">
        <f t="shared" si="1"/>
        <v>0</v>
      </c>
      <c r="H16" s="37"/>
      <c r="I16" s="36">
        <f>C16</f>
        <v>0</v>
      </c>
      <c r="J16" s="36"/>
    </row>
    <row r="17" spans="1:10" ht="15" customHeight="1">
      <c r="A17" s="38" t="s">
        <v>22</v>
      </c>
      <c r="B17" s="38"/>
      <c r="C17" s="30"/>
      <c r="D17" s="30"/>
      <c r="E17" s="39">
        <f>SUM(F8:F10)</f>
        <v>0.4</v>
      </c>
      <c r="F17" s="39"/>
      <c r="G17" s="40">
        <f>SUM(H8:H15)</f>
        <v>0.9</v>
      </c>
      <c r="H17" s="40"/>
      <c r="I17" s="39">
        <f>SUM(J8:J15)</f>
        <v>1.4</v>
      </c>
      <c r="J17" s="39"/>
    </row>
    <row r="18" spans="1:10" ht="15" customHeight="1">
      <c r="A18" s="38" t="s">
        <v>23</v>
      </c>
      <c r="B18" s="38"/>
      <c r="C18" s="30"/>
      <c r="D18" s="30"/>
      <c r="E18" s="39">
        <f>IF(E17&gt;1,1,E17)</f>
        <v>0.4</v>
      </c>
      <c r="F18" s="39"/>
      <c r="G18" s="40">
        <f>IF(G17&gt;1,1,G17)</f>
        <v>0.9</v>
      </c>
      <c r="H18" s="40"/>
      <c r="I18" s="39">
        <f>IF(I17&gt;1,1,I17)</f>
        <v>1</v>
      </c>
      <c r="J18" s="39"/>
    </row>
    <row r="19" spans="1:10" ht="15" customHeight="1">
      <c r="A19" s="38" t="s">
        <v>24</v>
      </c>
      <c r="B19" s="38"/>
      <c r="C19" s="41">
        <f>SUM(C8:D16)+C7+C6</f>
        <v>17</v>
      </c>
      <c r="D19" s="27">
        <f>C19+D7+D6</f>
        <v>17.5</v>
      </c>
      <c r="E19" s="24">
        <f>SUM(E6:E16)</f>
        <v>17</v>
      </c>
      <c r="F19" s="31">
        <f>E19+E18+F7+F6</f>
        <v>18.15</v>
      </c>
      <c r="G19" s="26">
        <f>SUM(G6:G16)</f>
        <v>17</v>
      </c>
      <c r="H19" s="27">
        <f>G19+G18+H7+H6</f>
        <v>18.65</v>
      </c>
      <c r="I19" s="24">
        <f>SUM(I6:I16)</f>
        <v>17</v>
      </c>
      <c r="J19" s="31">
        <f>I19+I18+J7+J6</f>
        <v>18.75</v>
      </c>
    </row>
    <row r="20" spans="1:10" ht="15" customHeight="1">
      <c r="A20" s="38" t="s">
        <v>25</v>
      </c>
      <c r="B20" s="38"/>
      <c r="C20" s="29">
        <v>1</v>
      </c>
      <c r="D20" s="29"/>
      <c r="E20" s="30"/>
      <c r="F20" s="30"/>
      <c r="G20" s="30"/>
      <c r="H20" s="30"/>
      <c r="I20" s="30"/>
      <c r="J20" s="30"/>
    </row>
    <row r="21" spans="1:10" ht="15" customHeight="1">
      <c r="A21" s="38" t="s">
        <v>26</v>
      </c>
      <c r="B21" s="38"/>
      <c r="C21" s="42">
        <v>1</v>
      </c>
      <c r="D21" s="42"/>
      <c r="E21" s="30"/>
      <c r="F21" s="30"/>
      <c r="G21" s="30"/>
      <c r="H21" s="30"/>
      <c r="I21" s="30"/>
      <c r="J21" s="30"/>
    </row>
    <row r="22" spans="1:10" ht="15">
      <c r="A22" s="43" t="s">
        <v>27</v>
      </c>
      <c r="B22" s="43"/>
      <c r="C22" s="29">
        <v>1</v>
      </c>
      <c r="D22" s="29"/>
      <c r="E22" s="30"/>
      <c r="F22" s="30"/>
      <c r="G22" s="30"/>
      <c r="H22" s="30"/>
      <c r="I22" s="30"/>
      <c r="J22" s="30"/>
    </row>
    <row r="23" spans="1:10" ht="15.75">
      <c r="A23" s="44" t="s">
        <v>28</v>
      </c>
      <c r="B23" s="44"/>
      <c r="C23" s="45">
        <v>0</v>
      </c>
      <c r="D23" s="45"/>
      <c r="E23" s="46">
        <f>C23</f>
        <v>0</v>
      </c>
      <c r="F23" s="46"/>
      <c r="G23" s="47">
        <f>C23</f>
        <v>0</v>
      </c>
      <c r="H23" s="47"/>
      <c r="I23" s="48">
        <f>G23</f>
        <v>0</v>
      </c>
      <c r="J23" s="48"/>
    </row>
    <row r="24" spans="1:10" s="52" customFormat="1" ht="18.75" customHeight="1">
      <c r="A24" s="49" t="s">
        <v>29</v>
      </c>
      <c r="B24" s="49"/>
      <c r="C24" s="50">
        <f>D19+C23+C22-C20+C21</f>
        <v>18.5</v>
      </c>
      <c r="D24" s="50"/>
      <c r="E24" s="51">
        <f>E23+F19</f>
        <v>18.15</v>
      </c>
      <c r="F24" s="51"/>
      <c r="G24" s="50">
        <f>G23+H19</f>
        <v>18.65</v>
      </c>
      <c r="H24" s="50"/>
      <c r="I24" s="51">
        <f>I23+J19-I20</f>
        <v>18.75</v>
      </c>
      <c r="J24" s="51"/>
    </row>
    <row r="25" spans="3:4" ht="4.5" customHeight="1">
      <c r="C25" s="53"/>
      <c r="D25" s="53"/>
    </row>
    <row r="26" spans="1:2" ht="15">
      <c r="A26" s="54" t="s">
        <v>4</v>
      </c>
      <c r="B26" t="s">
        <v>30</v>
      </c>
    </row>
    <row r="27" spans="2:6" ht="15">
      <c r="B27" s="4" t="s">
        <v>31</v>
      </c>
      <c r="C27" s="4"/>
      <c r="D27" s="4"/>
      <c r="E27" s="4"/>
      <c r="F27" s="4"/>
    </row>
    <row r="28" spans="2:6" ht="15">
      <c r="B28" s="4" t="s">
        <v>32</v>
      </c>
      <c r="C28" s="4"/>
      <c r="D28" s="4"/>
      <c r="E28" s="4"/>
      <c r="F28" s="4"/>
    </row>
    <row r="29" ht="15">
      <c r="B29" t="s">
        <v>33</v>
      </c>
    </row>
    <row r="30" ht="15">
      <c r="B30" t="s">
        <v>34</v>
      </c>
    </row>
    <row r="31" ht="6" customHeight="1"/>
    <row r="32" spans="1:2" ht="15">
      <c r="A32" s="54" t="s">
        <v>5</v>
      </c>
      <c r="B32" t="s">
        <v>35</v>
      </c>
    </row>
    <row r="33" ht="15">
      <c r="B33" s="55" t="s">
        <v>36</v>
      </c>
    </row>
    <row r="34" ht="6.75" customHeight="1"/>
    <row r="35" spans="1:2" ht="15">
      <c r="A35" s="54" t="s">
        <v>6</v>
      </c>
      <c r="B35" s="55" t="s">
        <v>35</v>
      </c>
    </row>
    <row r="36" ht="15">
      <c r="B36" s="55" t="s">
        <v>37</v>
      </c>
    </row>
    <row r="37" ht="15">
      <c r="B37" s="55" t="s">
        <v>38</v>
      </c>
    </row>
  </sheetData>
  <sheetProtection selectLockedCells="1" selectUnlockedCells="1"/>
  <mergeCells count="47">
    <mergeCell ref="C3:D4"/>
    <mergeCell ref="E3:J3"/>
    <mergeCell ref="E4:F4"/>
    <mergeCell ref="G4:H4"/>
    <mergeCell ref="I4:J4"/>
    <mergeCell ref="A6:A7"/>
    <mergeCell ref="A8:A10"/>
    <mergeCell ref="C8:D8"/>
    <mergeCell ref="C9:D9"/>
    <mergeCell ref="C10:D10"/>
    <mergeCell ref="A11:A13"/>
    <mergeCell ref="C11:D11"/>
    <mergeCell ref="C12:D12"/>
    <mergeCell ref="C13:D13"/>
    <mergeCell ref="A14:A15"/>
    <mergeCell ref="C14:D14"/>
    <mergeCell ref="C15:D15"/>
    <mergeCell ref="A16:B16"/>
    <mergeCell ref="C16:D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A20:B20"/>
    <mergeCell ref="C20:D20"/>
    <mergeCell ref="A21:B21"/>
    <mergeCell ref="C21:D21"/>
    <mergeCell ref="A22:B22"/>
    <mergeCell ref="C22:D22"/>
    <mergeCell ref="A23:B23"/>
    <mergeCell ref="C23:D23"/>
    <mergeCell ref="E23:F23"/>
    <mergeCell ref="G23:H23"/>
    <mergeCell ref="I23:J23"/>
    <mergeCell ref="A24:B24"/>
    <mergeCell ref="C24:D24"/>
    <mergeCell ref="E24:F24"/>
    <mergeCell ref="G24:H24"/>
    <mergeCell ref="I24:J24"/>
  </mergeCells>
  <printOptions/>
  <pageMargins left="0.7083333333333334" right="0.7083333333333334" top="0.4701388888888889" bottom="0.4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</dc:creator>
  <cp:keywords/>
  <dc:description/>
  <cp:lastModifiedBy>florence</cp:lastModifiedBy>
  <cp:lastPrinted>2015-03-24T12:51:26Z</cp:lastPrinted>
  <dcterms:created xsi:type="dcterms:W3CDTF">2015-03-17T11:33:26Z</dcterms:created>
  <dcterms:modified xsi:type="dcterms:W3CDTF">2015-03-24T15:26:24Z</dcterms:modified>
  <cp:category/>
  <cp:version/>
  <cp:contentType/>
  <cp:contentStatus/>
</cp:coreProperties>
</file>