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<sst xmlns="http://schemas.openxmlformats.org/spreadsheetml/2006/main" count="38" uniqueCount="36">
  <si>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ATTENTION:</t>
  </si>
  <si>
    <t>Seules les cases bleues doivent être complétées</t>
  </si>
  <si>
    <t>Situation actuelle</t>
  </si>
  <si>
    <t>Proposition MAAF</t>
  </si>
  <si>
    <t>Fiche de Service 2016/2017</t>
  </si>
  <si>
    <t>Pondération</t>
  </si>
  <si>
    <t>STS</t>
  </si>
  <si>
    <t>Classe entière</t>
  </si>
  <si>
    <t>Nbre total d'heures dédoublées</t>
  </si>
  <si>
    <t>Voie générale et techno</t>
  </si>
  <si>
    <t>2nde GT</t>
  </si>
  <si>
    <t>1ère</t>
  </si>
  <si>
    <t>Tle</t>
  </si>
  <si>
    <t>Voie pro</t>
  </si>
  <si>
    <t>2de pro</t>
  </si>
  <si>
    <t>1ère pro</t>
  </si>
  <si>
    <t>Tle pro</t>
  </si>
  <si>
    <t>CAPA</t>
  </si>
  <si>
    <t>CAPA1</t>
  </si>
  <si>
    <t>CAPA2</t>
  </si>
  <si>
    <t>4eme 3eme</t>
  </si>
  <si>
    <t>Pondération totale hors BTS</t>
  </si>
  <si>
    <t>Pondération retenue hors BTS</t>
  </si>
  <si>
    <t>Pondération totale en BTS</t>
  </si>
  <si>
    <t>Pondération retenue en BTS</t>
  </si>
  <si>
    <t>Face à face élève</t>
  </si>
  <si>
    <t>Majoration effectif faible</t>
  </si>
  <si>
    <t>Minoration effectif pléthorique</t>
  </si>
  <si>
    <t>Heure de chaire</t>
  </si>
  <si>
    <t>Décharge statutaire - Autres services</t>
  </si>
  <si>
    <t>Mon temps de service</t>
  </si>
  <si>
    <t>Première chaire remplacée par coeff 1,1 plafonnée à 1 pour classes de 1ères et Tles Bacs généraux et technologiques</t>
  </si>
  <si>
    <t>Coeff 1,1 étendu aux classes de Bac Pro et CAPA</t>
  </si>
  <si>
    <t>Abandon notion heures et classes parallèles</t>
  </si>
  <si>
    <t>Majoration pour faibles effectifs maintenue</t>
  </si>
  <si>
    <t>Plafond majoration BTSA maintenu (maxi 4,5 h pour un service de 18h)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</si>
</sst>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һ.-46D]"/>
    <numFmt numFmtId="166" formatCode="_-* #,##0\ [$һ.-46D]_-;\-* #,##0\ [$һ.-46D]_-;_-* &quot;- &quot;[$һ.-46D]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58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5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b/>
      <sz val="1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60"/>
      <name val="Calibri"/>
      <family val="2"/>
    </font>
    <font>
      <b/>
      <i/>
      <sz val="11"/>
      <color indexed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  <border>
      <left style="medium">
        <color indexed="59"/>
      </left>
      <right style="medium">
        <color indexed="8"/>
      </right>
      <top style="medium">
        <color indexed="59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8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medium">
        <color indexed="8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medium">
        <color indexed="8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8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8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8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8"/>
      </right>
      <top style="thin">
        <color indexed="59"/>
      </top>
      <bottom style="thin">
        <color indexed="59"/>
      </bottom>
    </border>
    <border>
      <left style="medium">
        <color indexed="8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59"/>
      </top>
      <bottom style="thin">
        <color indexed="59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59"/>
      </left>
      <right style="medium">
        <color indexed="8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thin">
        <color indexed="59"/>
      </top>
      <bottom style="medium">
        <color indexed="59"/>
      </bottom>
    </border>
    <border>
      <left style="medium">
        <color indexed="8"/>
      </left>
      <right style="medium">
        <color indexed="8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8"/>
      </right>
      <top style="medium">
        <color indexed="59"/>
      </top>
      <bottom style="medium">
        <color indexed="8"/>
      </bottom>
    </border>
  </borders>
  <cellStyleXfs count="7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2" borderId="0" applyNumberFormat="0" applyBorder="0" applyAlignment="0" applyProtection="0"/>
    <xf numFmtId="164" fontId="0" fillId="9" borderId="0" applyNumberFormat="0" applyBorder="0" applyAlignment="0" applyProtection="0"/>
    <xf numFmtId="164" fontId="0" fillId="11" borderId="0" applyNumberFormat="0" applyBorder="0" applyAlignment="0" applyProtection="0"/>
    <xf numFmtId="164" fontId="0" fillId="10" borderId="0" applyNumberFormat="0" applyBorder="0" applyAlignment="0" applyProtection="0"/>
    <xf numFmtId="164" fontId="0" fillId="12" borderId="0" applyNumberFormat="0" applyBorder="0" applyAlignment="0" applyProtection="0"/>
    <xf numFmtId="164" fontId="0" fillId="13" borderId="0" applyNumberFormat="0" applyBorder="0" applyAlignment="0" applyProtection="0"/>
    <xf numFmtId="164" fontId="0" fillId="14" borderId="0" applyNumberFormat="0" applyBorder="0" applyAlignment="0" applyProtection="0"/>
    <xf numFmtId="164" fontId="0" fillId="12" borderId="0" applyNumberFormat="0" applyBorder="0" applyAlignment="0" applyProtection="0"/>
    <xf numFmtId="164" fontId="0" fillId="15" borderId="0" applyNumberFormat="0" applyBorder="0" applyAlignment="0" applyProtection="0"/>
    <xf numFmtId="164" fontId="0" fillId="10" borderId="0" applyNumberFormat="0" applyBorder="0" applyAlignment="0" applyProtection="0"/>
    <xf numFmtId="164" fontId="13" fillId="16" borderId="0" applyNumberFormat="0" applyBorder="0" applyAlignment="0" applyProtection="0"/>
    <xf numFmtId="164" fontId="13" fillId="13" borderId="0" applyNumberFormat="0" applyBorder="0" applyAlignment="0" applyProtection="0"/>
    <xf numFmtId="164" fontId="13" fillId="14" borderId="0" applyNumberFormat="0" applyBorder="0" applyAlignment="0" applyProtection="0"/>
    <xf numFmtId="164" fontId="13" fillId="12" borderId="0" applyNumberFormat="0" applyBorder="0" applyAlignment="0" applyProtection="0"/>
    <xf numFmtId="164" fontId="13" fillId="16" borderId="0" applyNumberFormat="0" applyBorder="0" applyAlignment="0" applyProtection="0"/>
    <xf numFmtId="164" fontId="13" fillId="10" borderId="0" applyNumberFormat="0" applyBorder="0" applyAlignment="0" applyProtection="0"/>
    <xf numFmtId="164" fontId="13" fillId="16" borderId="0" applyNumberFormat="0" applyBorder="0" applyAlignment="0" applyProtection="0"/>
    <xf numFmtId="164" fontId="13" fillId="17" borderId="0" applyNumberFormat="0" applyBorder="0" applyAlignment="0" applyProtection="0"/>
    <xf numFmtId="164" fontId="13" fillId="18" borderId="0" applyNumberFormat="0" applyBorder="0" applyAlignment="0" applyProtection="0"/>
    <xf numFmtId="164" fontId="13" fillId="7" borderId="0" applyNumberFormat="0" applyBorder="0" applyAlignment="0" applyProtection="0"/>
    <xf numFmtId="164" fontId="13" fillId="16" borderId="0" applyNumberFormat="0" applyBorder="0" applyAlignment="0" applyProtection="0"/>
    <xf numFmtId="164" fontId="13" fillId="19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9" borderId="1" applyNumberFormat="0" applyAlignment="0" applyProtection="0"/>
    <xf numFmtId="164" fontId="16" fillId="0" borderId="2" applyNumberFormat="0" applyFill="0" applyAlignment="0" applyProtection="0"/>
    <xf numFmtId="164" fontId="0" fillId="2" borderId="3" applyNumberFormat="0" applyAlignment="0" applyProtection="0"/>
    <xf numFmtId="164" fontId="17" fillId="10" borderId="1" applyNumberFormat="0" applyAlignment="0" applyProtection="0"/>
    <xf numFmtId="164" fontId="18" fillId="20" borderId="0" applyNumberFormat="0" applyBorder="0" applyAlignment="0" applyProtection="0"/>
    <xf numFmtId="164" fontId="19" fillId="14" borderId="0" applyNumberFormat="0" applyBorder="0" applyAlignment="0" applyProtection="0"/>
    <xf numFmtId="164" fontId="20" fillId="3" borderId="0" applyNumberFormat="0" applyBorder="0" applyAlignment="0" applyProtection="0"/>
    <xf numFmtId="164" fontId="21" fillId="9" borderId="4" applyNumberFormat="0" applyAlignment="0" applyProtection="0"/>
    <xf numFmtId="164" fontId="22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4" fillId="0" borderId="5" applyNumberFormat="0" applyFill="0" applyAlignment="0" applyProtection="0"/>
    <xf numFmtId="164" fontId="25" fillId="0" borderId="6" applyNumberFormat="0" applyFill="0" applyAlignment="0" applyProtection="0"/>
    <xf numFmtId="164" fontId="26" fillId="0" borderId="7" applyNumberFormat="0" applyFill="0" applyAlignment="0" applyProtection="0"/>
    <xf numFmtId="164" fontId="26" fillId="0" borderId="0" applyNumberFormat="0" applyFill="0" applyBorder="0" applyAlignment="0" applyProtection="0"/>
    <xf numFmtId="164" fontId="27" fillId="0" borderId="8" applyNumberFormat="0" applyFill="0" applyAlignment="0" applyProtection="0"/>
    <xf numFmtId="164" fontId="28" fillId="21" borderId="9" applyNumberFormat="0" applyAlignment="0" applyProtection="0"/>
  </cellStyleXfs>
  <cellXfs count="56">
    <xf numFmtId="164" fontId="0" fillId="0" borderId="0" xfId="0" applyAlignment="1">
      <alignment/>
    </xf>
    <xf numFmtId="164" fontId="29" fillId="0" borderId="0" xfId="0" applyFont="1" applyAlignment="1">
      <alignment/>
    </xf>
    <xf numFmtId="164" fontId="30" fillId="0" borderId="0" xfId="0" applyFont="1" applyAlignment="1">
      <alignment/>
    </xf>
    <xf numFmtId="164" fontId="31" fillId="0" borderId="0" xfId="0" applyFont="1" applyAlignment="1">
      <alignment/>
    </xf>
    <xf numFmtId="164" fontId="0" fillId="0" borderId="0" xfId="0" applyFont="1" applyAlignment="1">
      <alignment/>
    </xf>
    <xf numFmtId="164" fontId="27" fillId="0" borderId="10" xfId="0" applyFont="1" applyBorder="1" applyAlignment="1">
      <alignment horizontal="center" vertical="center"/>
    </xf>
    <xf numFmtId="164" fontId="27" fillId="0" borderId="11" xfId="0" applyFont="1" applyBorder="1" applyAlignment="1">
      <alignment horizontal="center" vertical="center"/>
    </xf>
    <xf numFmtId="164" fontId="32" fillId="0" borderId="12" xfId="0" applyFont="1" applyBorder="1" applyAlignment="1">
      <alignment vertical="center"/>
    </xf>
    <xf numFmtId="164" fontId="27" fillId="0" borderId="13" xfId="0" applyFont="1" applyBorder="1" applyAlignment="1">
      <alignment vertical="center"/>
    </xf>
    <xf numFmtId="164" fontId="0" fillId="0" borderId="14" xfId="0" applyBorder="1" applyAlignment="1">
      <alignment/>
    </xf>
    <xf numFmtId="164" fontId="33" fillId="0" borderId="15" xfId="0" applyFont="1" applyBorder="1" applyAlignment="1">
      <alignment/>
    </xf>
    <xf numFmtId="164" fontId="0" fillId="0" borderId="16" xfId="0" applyBorder="1" applyAlignment="1">
      <alignment/>
    </xf>
    <xf numFmtId="164" fontId="33" fillId="0" borderId="17" xfId="0" applyFont="1" applyBorder="1" applyAlignment="1">
      <alignment/>
    </xf>
    <xf numFmtId="164" fontId="34" fillId="0" borderId="18" xfId="0" applyFont="1" applyBorder="1" applyAlignment="1">
      <alignment horizontal="center" vertical="center" wrapText="1"/>
    </xf>
    <xf numFmtId="164" fontId="34" fillId="0" borderId="19" xfId="0" applyFont="1" applyBorder="1" applyAlignment="1">
      <alignment/>
    </xf>
    <xf numFmtId="165" fontId="0" fillId="15" borderId="18" xfId="0" applyNumberFormat="1" applyFill="1" applyBorder="1" applyAlignment="1">
      <alignment/>
    </xf>
    <xf numFmtId="165" fontId="0" fillId="0" borderId="20" xfId="0" applyNumberFormat="1" applyBorder="1" applyAlignment="1">
      <alignment/>
    </xf>
    <xf numFmtId="165" fontId="0" fillId="0" borderId="21" xfId="0" applyNumberFormat="1" applyBorder="1" applyAlignment="1">
      <alignment horizontal="right"/>
    </xf>
    <xf numFmtId="165" fontId="0" fillId="0" borderId="22" xfId="0" applyNumberFormat="1" applyBorder="1" applyAlignment="1">
      <alignment horizontal="right"/>
    </xf>
    <xf numFmtId="164" fontId="34" fillId="0" borderId="23" xfId="0" applyFont="1" applyBorder="1" applyAlignment="1">
      <alignment/>
    </xf>
    <xf numFmtId="165" fontId="0" fillId="15" borderId="24" xfId="0" applyNumberFormat="1" applyFill="1" applyBorder="1" applyAlignment="1">
      <alignment/>
    </xf>
    <xf numFmtId="165" fontId="0" fillId="0" borderId="25" xfId="0" applyNumberFormat="1" applyBorder="1" applyAlignment="1">
      <alignment horizontal="right"/>
    </xf>
    <xf numFmtId="165" fontId="0" fillId="0" borderId="26" xfId="0" applyNumberFormat="1" applyBorder="1" applyAlignment="1">
      <alignment horizontal="right"/>
    </xf>
    <xf numFmtId="164" fontId="34" fillId="0" borderId="24" xfId="0" applyFont="1" applyBorder="1" applyAlignment="1">
      <alignment horizontal="center" wrapText="1"/>
    </xf>
    <xf numFmtId="165" fontId="0" fillId="15" borderId="27" xfId="0" applyNumberFormat="1" applyFill="1" applyBorder="1" applyAlignment="1">
      <alignment horizontal="center"/>
    </xf>
    <xf numFmtId="165" fontId="0" fillId="21" borderId="28" xfId="0" applyNumberFormat="1" applyFill="1" applyBorder="1" applyAlignment="1">
      <alignment horizontal="right"/>
    </xf>
    <xf numFmtId="164" fontId="34" fillId="0" borderId="24" xfId="0" applyFont="1" applyBorder="1" applyAlignment="1">
      <alignment horizontal="center" vertical="center" wrapText="1"/>
    </xf>
    <xf numFmtId="165" fontId="0" fillId="0" borderId="29" xfId="0" applyNumberFormat="1" applyBorder="1" applyAlignment="1">
      <alignment horizontal="right"/>
    </xf>
    <xf numFmtId="165" fontId="0" fillId="0" borderId="28" xfId="0" applyNumberFormat="1" applyFill="1" applyBorder="1" applyAlignment="1">
      <alignment horizontal="right"/>
    </xf>
    <xf numFmtId="165" fontId="0" fillId="15" borderId="30" xfId="0" applyNumberFormat="1" applyFill="1" applyBorder="1" applyAlignment="1">
      <alignment horizontal="center" vertical="center"/>
    </xf>
    <xf numFmtId="165" fontId="0" fillId="0" borderId="29" xfId="0" applyNumberFormat="1" applyBorder="1" applyAlignment="1">
      <alignment horizontal="right" vertical="center"/>
    </xf>
    <xf numFmtId="164" fontId="34" fillId="0" borderId="27" xfId="0" applyFont="1" applyBorder="1" applyAlignment="1">
      <alignment horizontal="center" wrapText="1"/>
    </xf>
    <xf numFmtId="165" fontId="0" fillId="21" borderId="31" xfId="0" applyNumberFormat="1" applyFill="1" applyBorder="1" applyAlignment="1">
      <alignment/>
    </xf>
    <xf numFmtId="165" fontId="0" fillId="21" borderId="32" xfId="0" applyNumberFormat="1" applyFill="1" applyBorder="1" applyAlignment="1">
      <alignment/>
    </xf>
    <xf numFmtId="165" fontId="0" fillId="0" borderId="33" xfId="0" applyNumberFormat="1" applyBorder="1" applyAlignment="1">
      <alignment horizontal="right"/>
    </xf>
    <xf numFmtId="165" fontId="0" fillId="21" borderId="34" xfId="0" applyNumberFormat="1" applyFill="1" applyBorder="1" applyAlignment="1">
      <alignment/>
    </xf>
    <xf numFmtId="165" fontId="0" fillId="21" borderId="35" xfId="0" applyNumberFormat="1" applyFill="1" applyBorder="1" applyAlignment="1">
      <alignment/>
    </xf>
    <xf numFmtId="164" fontId="34" fillId="0" borderId="36" xfId="0" applyFont="1" applyBorder="1" applyAlignment="1">
      <alignment horizontal="center" wrapText="1"/>
    </xf>
    <xf numFmtId="165" fontId="0" fillId="0" borderId="37" xfId="0" applyNumberFormat="1" applyFill="1" applyBorder="1" applyAlignment="1">
      <alignment horizontal="right"/>
    </xf>
    <xf numFmtId="165" fontId="0" fillId="0" borderId="38" xfId="0" applyNumberFormat="1" applyFill="1" applyBorder="1" applyAlignment="1">
      <alignment horizontal="right"/>
    </xf>
    <xf numFmtId="165" fontId="0" fillId="9" borderId="24" xfId="0" applyNumberFormat="1" applyFill="1" applyBorder="1" applyAlignment="1">
      <alignment/>
    </xf>
    <xf numFmtId="165" fontId="0" fillId="0" borderId="39" xfId="0" applyNumberFormat="1" applyBorder="1" applyAlignment="1">
      <alignment/>
    </xf>
    <xf numFmtId="165" fontId="0" fillId="0" borderId="28" xfId="0" applyNumberFormat="1" applyBorder="1" applyAlignment="1">
      <alignment horizontal="right"/>
    </xf>
    <xf numFmtId="165" fontId="0" fillId="0" borderId="28" xfId="0" applyNumberFormat="1" applyFill="1" applyBorder="1" applyAlignment="1">
      <alignment horizontal="center"/>
    </xf>
    <xf numFmtId="165" fontId="0" fillId="15" borderId="24" xfId="0" applyNumberFormat="1" applyFill="1" applyBorder="1" applyAlignment="1">
      <alignment horizontal="center"/>
    </xf>
    <xf numFmtId="164" fontId="34" fillId="0" borderId="36" xfId="0" applyFont="1" applyBorder="1" applyAlignment="1">
      <alignment horizontal="center"/>
    </xf>
    <xf numFmtId="165" fontId="0" fillId="21" borderId="28" xfId="0" applyNumberFormat="1" applyFill="1" applyBorder="1" applyAlignment="1">
      <alignment horizontal="center"/>
    </xf>
    <xf numFmtId="164" fontId="34" fillId="0" borderId="40" xfId="0" applyFont="1" applyBorder="1" applyAlignment="1">
      <alignment horizontal="center"/>
    </xf>
    <xf numFmtId="165" fontId="0" fillId="15" borderId="41" xfId="0" applyNumberFormat="1" applyFill="1" applyBorder="1" applyAlignment="1">
      <alignment horizontal="center"/>
    </xf>
    <xf numFmtId="165" fontId="0" fillId="0" borderId="42" xfId="0" applyNumberFormat="1" applyBorder="1" applyAlignment="1">
      <alignment horizontal="center"/>
    </xf>
    <xf numFmtId="164" fontId="35" fillId="0" borderId="11" xfId="0" applyFont="1" applyBorder="1" applyAlignment="1">
      <alignment horizontal="center" vertical="center" wrapText="1"/>
    </xf>
    <xf numFmtId="165" fontId="36" fillId="0" borderId="43" xfId="0" applyNumberFormat="1" applyFont="1" applyBorder="1" applyAlignment="1">
      <alignment horizontal="center"/>
    </xf>
    <xf numFmtId="165" fontId="36" fillId="0" borderId="44" xfId="0" applyNumberFormat="1" applyFont="1" applyBorder="1" applyAlignment="1">
      <alignment horizontal="center"/>
    </xf>
    <xf numFmtId="164" fontId="35" fillId="0" borderId="0" xfId="0" applyFont="1" applyAlignment="1">
      <alignment/>
    </xf>
    <xf numFmtId="166" fontId="0" fillId="0" borderId="0" xfId="0" applyNumberFormat="1" applyAlignment="1">
      <alignment/>
    </xf>
    <xf numFmtId="164" fontId="37" fillId="0" borderId="0" xfId="0" applyFont="1" applyAlignment="1">
      <alignment/>
    </xf>
  </cellXfs>
  <cellStyles count="6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20 % - Accent1" xfId="36"/>
    <cellStyle name="20 % - Accent2" xfId="37"/>
    <cellStyle name="20 % - Accent3" xfId="38"/>
    <cellStyle name="20 % - Accent4" xfId="39"/>
    <cellStyle name="20 % - Accent5" xfId="40"/>
    <cellStyle name="20 % - Accent6" xfId="41"/>
    <cellStyle name="40 % - Accent1" xfId="42"/>
    <cellStyle name="40 % - Accent2" xfId="43"/>
    <cellStyle name="40 % - Accent3" xfId="44"/>
    <cellStyle name="40 % - Accent4" xfId="45"/>
    <cellStyle name="40 % - Accent5" xfId="46"/>
    <cellStyle name="40 % - Accent6" xfId="47"/>
    <cellStyle name="60 % - Accent1" xfId="48"/>
    <cellStyle name="60 % - Accent2" xfId="49"/>
    <cellStyle name="60 % - Accent3" xfId="50"/>
    <cellStyle name="60 % - Accent4" xfId="51"/>
    <cellStyle name="60 % - Accent5" xfId="52"/>
    <cellStyle name="60 % - Accent6" xfId="53"/>
    <cellStyle name="Accent1" xfId="54"/>
    <cellStyle name="Accent2" xfId="55"/>
    <cellStyle name="Accent3" xfId="56"/>
    <cellStyle name="Accent4" xfId="57"/>
    <cellStyle name="Accent5" xfId="58"/>
    <cellStyle name="Accent6" xfId="59"/>
    <cellStyle name="Avertissement" xfId="60"/>
    <cellStyle name="Calcul" xfId="61"/>
    <cellStyle name="Cellule liée" xfId="62"/>
    <cellStyle name="Commentaire" xfId="63"/>
    <cellStyle name="Entrée" xfId="64"/>
    <cellStyle name="Insatisfaisant" xfId="65"/>
    <cellStyle name="Neutre" xfId="66"/>
    <cellStyle name="Satisfaisant" xfId="67"/>
    <cellStyle name="Sortie" xfId="68"/>
    <cellStyle name="Texte explicatif" xfId="69"/>
    <cellStyle name="Titre 1" xfId="70"/>
    <cellStyle name="Titre 1" xfId="71"/>
    <cellStyle name="Titre 2" xfId="72"/>
    <cellStyle name="Titre 3" xfId="73"/>
    <cellStyle name="Titre 4" xfId="74"/>
    <cellStyle name="Total" xfId="75"/>
    <cellStyle name="Vérification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C10" sqref="C10"/>
    </sheetView>
  </sheetViews>
  <sheetFormatPr defaultColWidth="10.28125" defaultRowHeight="15"/>
  <cols>
    <col min="1" max="1" width="11.00390625" style="0" customWidth="1"/>
    <col min="2" max="2" width="28.421875" style="0" customWidth="1"/>
    <col min="3" max="3" width="9.421875" style="0" customWidth="1"/>
    <col min="4" max="4" width="10.28125" style="0" customWidth="1"/>
    <col min="5" max="6" width="9.421875" style="0" customWidth="1"/>
    <col min="7" max="16384" width="11.00390625" style="0" customWidth="1"/>
  </cols>
  <sheetData>
    <row r="1" spans="1:5" s="2" customFormat="1" ht="25.5" customHeight="1">
      <c r="A1" s="1" t="s">
        <v>0</v>
      </c>
      <c r="C1" s="3" t="s">
        <v>1</v>
      </c>
      <c r="D1" s="1"/>
      <c r="E1" s="1"/>
    </row>
    <row r="2" ht="6" customHeight="1"/>
    <row r="3" spans="2:6" ht="15.75">
      <c r="B3" s="4"/>
      <c r="C3" s="5" t="s">
        <v>2</v>
      </c>
      <c r="D3" s="5"/>
      <c r="E3" s="6" t="s">
        <v>3</v>
      </c>
      <c r="F3" s="6"/>
    </row>
    <row r="4" spans="3:6" ht="15.75">
      <c r="C4" s="7" t="s">
        <v>4</v>
      </c>
      <c r="D4" s="8"/>
      <c r="E4" s="6"/>
      <c r="F4" s="6"/>
    </row>
    <row r="5" spans="3:6" ht="15.75">
      <c r="C5" s="9"/>
      <c r="D5" s="10" t="s">
        <v>5</v>
      </c>
      <c r="E5" s="11"/>
      <c r="F5" s="12" t="s">
        <v>5</v>
      </c>
    </row>
    <row r="6" spans="1:6" ht="15.75" customHeight="1">
      <c r="A6" s="13" t="s">
        <v>6</v>
      </c>
      <c r="B6" s="14" t="s">
        <v>7</v>
      </c>
      <c r="C6" s="15">
        <v>8</v>
      </c>
      <c r="D6" s="16">
        <f>C6*0.25</f>
        <v>2</v>
      </c>
      <c r="E6" s="17">
        <f aca="true" t="shared" si="0" ref="E6:E16">C6</f>
        <v>8</v>
      </c>
      <c r="F6" s="18">
        <f aca="true" t="shared" si="1" ref="F6:F7">E6*0.25</f>
        <v>2</v>
      </c>
    </row>
    <row r="7" spans="1:6" ht="15">
      <c r="A7" s="13"/>
      <c r="B7" s="19" t="s">
        <v>8</v>
      </c>
      <c r="C7" s="20">
        <v>2</v>
      </c>
      <c r="D7" s="16">
        <f>C7*0.125</f>
        <v>0.25</v>
      </c>
      <c r="E7" s="21">
        <f t="shared" si="0"/>
        <v>2</v>
      </c>
      <c r="F7" s="22">
        <f t="shared" si="1"/>
        <v>0.5</v>
      </c>
    </row>
    <row r="8" spans="1:6" ht="15.75" customHeight="1">
      <c r="A8" s="23" t="s">
        <v>9</v>
      </c>
      <c r="B8" s="19" t="s">
        <v>10</v>
      </c>
      <c r="C8" s="24">
        <v>0</v>
      </c>
      <c r="D8" s="24"/>
      <c r="E8" s="21">
        <f t="shared" si="0"/>
        <v>0</v>
      </c>
      <c r="F8" s="25"/>
    </row>
    <row r="9" spans="1:6" ht="15">
      <c r="A9" s="23"/>
      <c r="B9" s="19" t="s">
        <v>11</v>
      </c>
      <c r="C9" s="24">
        <v>1</v>
      </c>
      <c r="D9" s="24"/>
      <c r="E9" s="21">
        <f t="shared" si="0"/>
        <v>1</v>
      </c>
      <c r="F9" s="22">
        <f aca="true" t="shared" si="2" ref="F9:F10">E9*0.1</f>
        <v>0.1</v>
      </c>
    </row>
    <row r="10" spans="1:6" ht="15">
      <c r="A10" s="23"/>
      <c r="B10" s="19" t="s">
        <v>12</v>
      </c>
      <c r="C10" s="24">
        <v>2</v>
      </c>
      <c r="D10" s="24"/>
      <c r="E10" s="21">
        <f t="shared" si="0"/>
        <v>2</v>
      </c>
      <c r="F10" s="22">
        <f t="shared" si="2"/>
        <v>0.2</v>
      </c>
    </row>
    <row r="11" spans="1:6" ht="15" customHeight="1">
      <c r="A11" s="26" t="s">
        <v>13</v>
      </c>
      <c r="B11" s="19" t="s">
        <v>14</v>
      </c>
      <c r="C11" s="24">
        <v>0</v>
      </c>
      <c r="D11" s="24"/>
      <c r="E11" s="27">
        <f t="shared" si="0"/>
        <v>0</v>
      </c>
      <c r="F11" s="25"/>
    </row>
    <row r="12" spans="1:6" ht="15">
      <c r="A12" s="26"/>
      <c r="B12" s="19" t="s">
        <v>15</v>
      </c>
      <c r="C12" s="24">
        <v>3</v>
      </c>
      <c r="D12" s="24"/>
      <c r="E12" s="27">
        <f t="shared" si="0"/>
        <v>3</v>
      </c>
      <c r="F12" s="28">
        <f aca="true" t="shared" si="3" ref="F12:F15">E12*0.1</f>
        <v>0.30000000000000004</v>
      </c>
    </row>
    <row r="13" spans="1:6" ht="15">
      <c r="A13" s="26"/>
      <c r="B13" s="19" t="s">
        <v>16</v>
      </c>
      <c r="C13" s="24">
        <v>0</v>
      </c>
      <c r="D13" s="24"/>
      <c r="E13" s="27">
        <f t="shared" si="0"/>
        <v>0</v>
      </c>
      <c r="F13" s="28">
        <f t="shared" si="3"/>
        <v>0</v>
      </c>
    </row>
    <row r="14" spans="1:6" ht="12.75" customHeight="1">
      <c r="A14" s="26" t="s">
        <v>17</v>
      </c>
      <c r="B14" s="19" t="s">
        <v>18</v>
      </c>
      <c r="C14" s="24">
        <v>0</v>
      </c>
      <c r="D14" s="24"/>
      <c r="E14" s="27">
        <f t="shared" si="0"/>
        <v>0</v>
      </c>
      <c r="F14" s="28">
        <f t="shared" si="3"/>
        <v>0</v>
      </c>
    </row>
    <row r="15" spans="1:6" ht="15">
      <c r="A15" s="26"/>
      <c r="B15" s="19" t="s">
        <v>19</v>
      </c>
      <c r="C15" s="24">
        <v>0</v>
      </c>
      <c r="D15" s="24"/>
      <c r="E15" s="27">
        <f t="shared" si="0"/>
        <v>0</v>
      </c>
      <c r="F15" s="28">
        <f t="shared" si="3"/>
        <v>0</v>
      </c>
    </row>
    <row r="16" spans="1:6" ht="15.75" customHeight="1">
      <c r="A16" s="26" t="s">
        <v>20</v>
      </c>
      <c r="B16" s="26"/>
      <c r="C16" s="29">
        <v>0</v>
      </c>
      <c r="D16" s="29"/>
      <c r="E16" s="30">
        <f t="shared" si="0"/>
        <v>0</v>
      </c>
      <c r="F16" s="25"/>
    </row>
    <row r="17" spans="1:6" ht="15" customHeight="1">
      <c r="A17" s="31" t="s">
        <v>21</v>
      </c>
      <c r="B17" s="31"/>
      <c r="C17" s="32"/>
      <c r="D17" s="33"/>
      <c r="E17" s="34">
        <f>SUM(F8:F15)</f>
        <v>0.6</v>
      </c>
      <c r="F17" s="34"/>
    </row>
    <row r="18" spans="1:6" ht="15" customHeight="1">
      <c r="A18" s="31" t="s">
        <v>22</v>
      </c>
      <c r="B18" s="31"/>
      <c r="C18" s="35"/>
      <c r="D18" s="36"/>
      <c r="E18" s="34">
        <f>IF(E17&gt;1,1,E17)</f>
        <v>0.6</v>
      </c>
      <c r="F18" s="34"/>
    </row>
    <row r="19" spans="1:6" ht="15" customHeight="1">
      <c r="A19" s="37" t="s">
        <v>23</v>
      </c>
      <c r="B19" s="37"/>
      <c r="C19" s="38">
        <f>D6+D7</f>
        <v>2.25</v>
      </c>
      <c r="D19" s="38"/>
      <c r="E19" s="34">
        <f>F6+F7</f>
        <v>2.5</v>
      </c>
      <c r="F19" s="34"/>
    </row>
    <row r="20" spans="1:6" ht="15" customHeight="1">
      <c r="A20" s="37" t="s">
        <v>24</v>
      </c>
      <c r="B20" s="37"/>
      <c r="C20" s="39">
        <f>IF(C19&gt;3,3,C19)</f>
        <v>2.25</v>
      </c>
      <c r="D20" s="39"/>
      <c r="E20" s="34">
        <f>IF(E19&gt;4.5,4.5,E19)</f>
        <v>2.5</v>
      </c>
      <c r="F20" s="34"/>
    </row>
    <row r="21" spans="1:6" ht="15" customHeight="1">
      <c r="A21" s="37" t="s">
        <v>25</v>
      </c>
      <c r="B21" s="37"/>
      <c r="C21" s="40">
        <f>SUM(C8:D16)+C7+C6</f>
        <v>16</v>
      </c>
      <c r="D21" s="41">
        <f>C21+C20</f>
        <v>18.25</v>
      </c>
      <c r="E21" s="21">
        <f>SUM(E6:E16)</f>
        <v>16</v>
      </c>
      <c r="F21" s="42">
        <f>E21+E18+E20</f>
        <v>19.1</v>
      </c>
    </row>
    <row r="22" spans="1:6" ht="15" customHeight="1">
      <c r="A22" s="37" t="s">
        <v>26</v>
      </c>
      <c r="B22" s="37"/>
      <c r="C22" s="24">
        <v>1</v>
      </c>
      <c r="D22" s="24"/>
      <c r="E22" s="43">
        <f aca="true" t="shared" si="4" ref="E22:E23">C22</f>
        <v>1</v>
      </c>
      <c r="F22" s="43"/>
    </row>
    <row r="23" spans="1:6" ht="15" customHeight="1">
      <c r="A23" s="37" t="s">
        <v>27</v>
      </c>
      <c r="B23" s="37"/>
      <c r="C23" s="44">
        <v>0</v>
      </c>
      <c r="D23" s="44"/>
      <c r="E23" s="43">
        <f t="shared" si="4"/>
        <v>0</v>
      </c>
      <c r="F23" s="43"/>
    </row>
    <row r="24" spans="1:6" ht="15">
      <c r="A24" s="45" t="s">
        <v>28</v>
      </c>
      <c r="B24" s="45"/>
      <c r="C24" s="24">
        <v>1</v>
      </c>
      <c r="D24" s="24"/>
      <c r="E24" s="46"/>
      <c r="F24" s="46"/>
    </row>
    <row r="25" spans="1:6" ht="15.75">
      <c r="A25" s="47" t="s">
        <v>29</v>
      </c>
      <c r="B25" s="47"/>
      <c r="C25" s="48">
        <v>0</v>
      </c>
      <c r="D25" s="48"/>
      <c r="E25" s="49">
        <f>C25</f>
        <v>0</v>
      </c>
      <c r="F25" s="49"/>
    </row>
    <row r="26" spans="1:6" s="53" customFormat="1" ht="18.75" customHeight="1">
      <c r="A26" s="50" t="s">
        <v>30</v>
      </c>
      <c r="B26" s="50"/>
      <c r="C26" s="51">
        <f>D21+C25+C24-C22+C23</f>
        <v>18.25</v>
      </c>
      <c r="D26" s="51"/>
      <c r="E26" s="52">
        <f>E25+F21+E23-E22</f>
        <v>18.1</v>
      </c>
      <c r="F26" s="52"/>
    </row>
    <row r="27" spans="3:4" ht="4.5" customHeight="1">
      <c r="C27" s="54"/>
      <c r="D27" s="54"/>
    </row>
    <row r="28" ht="15">
      <c r="A28" s="55" t="s">
        <v>3</v>
      </c>
    </row>
    <row r="29" spans="1:6" ht="15">
      <c r="A29" t="s">
        <v>31</v>
      </c>
      <c r="C29" s="4"/>
      <c r="D29" s="4"/>
      <c r="E29" s="4"/>
      <c r="F29" s="4"/>
    </row>
    <row r="30" spans="1:6" ht="15">
      <c r="A30" t="s">
        <v>32</v>
      </c>
      <c r="C30" s="4"/>
      <c r="D30" s="4"/>
      <c r="E30" s="4"/>
      <c r="F30" s="4"/>
    </row>
    <row r="31" ht="15">
      <c r="A31" t="s">
        <v>33</v>
      </c>
    </row>
    <row r="32" ht="15">
      <c r="A32" t="s">
        <v>34</v>
      </c>
    </row>
    <row r="33" ht="15.75" customHeight="1">
      <c r="A33" t="s">
        <v>35</v>
      </c>
    </row>
    <row r="34" ht="12.75" customHeight="1"/>
  </sheetData>
  <sheetProtection selectLockedCells="1" selectUnlockedCells="1"/>
  <mergeCells count="42">
    <mergeCell ref="C3:D3"/>
    <mergeCell ref="E3:F4"/>
    <mergeCell ref="A6:A7"/>
    <mergeCell ref="A8:A10"/>
    <mergeCell ref="C8:D8"/>
    <mergeCell ref="C9:D9"/>
    <mergeCell ref="C10:D10"/>
    <mergeCell ref="A11:A13"/>
    <mergeCell ref="C11:D11"/>
    <mergeCell ref="C12:D12"/>
    <mergeCell ref="C13:D13"/>
    <mergeCell ref="A14:A15"/>
    <mergeCell ref="C14:D14"/>
    <mergeCell ref="C15:D15"/>
    <mergeCell ref="A16:B16"/>
    <mergeCell ref="C16:D16"/>
    <mergeCell ref="A17:B17"/>
    <mergeCell ref="E17:F17"/>
    <mergeCell ref="A18:B18"/>
    <mergeCell ref="E18:F18"/>
    <mergeCell ref="A19:B19"/>
    <mergeCell ref="C19:D19"/>
    <mergeCell ref="E19:F19"/>
    <mergeCell ref="A20:B20"/>
    <mergeCell ref="C20:D20"/>
    <mergeCell ref="E20:F20"/>
    <mergeCell ref="A21:B21"/>
    <mergeCell ref="A22:B22"/>
    <mergeCell ref="C22:D22"/>
    <mergeCell ref="E22:F22"/>
    <mergeCell ref="A23:B23"/>
    <mergeCell ref="C23:D23"/>
    <mergeCell ref="E23:F23"/>
    <mergeCell ref="A24:B24"/>
    <mergeCell ref="C24:D24"/>
    <mergeCell ref="E24:F24"/>
    <mergeCell ref="A25:B25"/>
    <mergeCell ref="C25:D25"/>
    <mergeCell ref="E25:F25"/>
    <mergeCell ref="A26:B26"/>
    <mergeCell ref="C26:D26"/>
    <mergeCell ref="E26:F26"/>
  </mergeCells>
  <printOptions/>
  <pageMargins left="0.7083333333333334" right="0.7083333333333334" top="0.1597222222222222" bottom="0.09027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5"/>
  <cols>
    <col min="1" max="16384" width="11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5"/>
  <cols>
    <col min="1" max="16384" width="11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stephane</cp:lastModifiedBy>
  <cp:lastPrinted>2016-11-07T08:28:41Z</cp:lastPrinted>
  <dcterms:created xsi:type="dcterms:W3CDTF">2016-11-07T08:22:14Z</dcterms:created>
  <dcterms:modified xsi:type="dcterms:W3CDTF">2017-03-10T17:43:12Z</dcterms:modified>
  <cp:category/>
  <cp:version/>
  <cp:contentType/>
  <cp:contentStatus/>
</cp:coreProperties>
</file>